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szmelter\Documents\Documents\aga 5 luty duzy\artykuły\analizy komercyjnie\EUConsult Wielkopolska\załączniki do wysłania 15.03.2021\Załącznik 4. luka finansowa\"/>
    </mc:Choice>
  </mc:AlternateContent>
  <xr:revisionPtr revIDLastSave="0" documentId="8_{03558A36-1786-43CE-983C-290D648E8C65}" xr6:coauthVersionLast="46" xr6:coauthVersionMax="46" xr10:uidLastSave="{00000000-0000-0000-0000-000000000000}"/>
  <bookViews>
    <workbookView xWindow="-108" yWindow="-108" windowWidth="23256" windowHeight="12576"/>
  </bookViews>
  <sheets>
    <sheet name="Sheet1" sheetId="1" r:id="rId1"/>
  </sheet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C21" i="1" s="1"/>
  <c r="C20" i="1"/>
  <c r="E20" i="1" s="1"/>
  <c r="F20" i="1" s="1"/>
  <c r="C19" i="1"/>
  <c r="E19" i="1" s="1"/>
  <c r="F19" i="1" s="1"/>
  <c r="C18" i="1"/>
  <c r="E18" i="1" s="1"/>
  <c r="F18" i="1" s="1"/>
  <c r="C17" i="1"/>
  <c r="E17" i="1" s="1"/>
  <c r="F17" i="1" s="1"/>
  <c r="E16" i="1"/>
  <c r="F16" i="1" s="1"/>
  <c r="C16" i="1"/>
  <c r="C15" i="1"/>
  <c r="E15" i="1" s="1"/>
  <c r="F15" i="1" s="1"/>
  <c r="C14" i="1"/>
  <c r="E14" i="1" s="1"/>
  <c r="F14" i="1" s="1"/>
  <c r="F13" i="1"/>
  <c r="E13" i="1"/>
  <c r="C13" i="1"/>
  <c r="C12" i="1"/>
  <c r="E12" i="1" s="1"/>
  <c r="F12" i="1" s="1"/>
  <c r="C11" i="1"/>
  <c r="E11" i="1" s="1"/>
  <c r="F11" i="1" s="1"/>
  <c r="C10" i="1"/>
  <c r="E10" i="1" s="1"/>
  <c r="F10" i="1" s="1"/>
  <c r="C9" i="1"/>
  <c r="E9" i="1" s="1"/>
  <c r="F9" i="1" s="1"/>
  <c r="E8" i="1"/>
  <c r="F8" i="1" s="1"/>
  <c r="C8" i="1"/>
  <c r="C7" i="1"/>
  <c r="E7" i="1" s="1"/>
  <c r="F7" i="1" s="1"/>
  <c r="C6" i="1"/>
  <c r="E6" i="1" s="1"/>
  <c r="F6" i="1" s="1"/>
  <c r="F5" i="1"/>
  <c r="E5" i="1"/>
  <c r="C5" i="1"/>
  <c r="E21" i="1" l="1"/>
  <c r="F21" i="1"/>
</calcChain>
</file>

<file path=xl/sharedStrings.xml><?xml version="1.0" encoding="utf-8"?>
<sst xmlns="http://schemas.openxmlformats.org/spreadsheetml/2006/main" count="27" uniqueCount="27">
  <si>
    <t>SZACOWANIE LUKI W FINANSOWANIU W OBSZARZE REWITALIZACJI</t>
  </si>
  <si>
    <t>nazwa województwa</t>
  </si>
  <si>
    <t>całkowita szacowana wartość potrzeb finansowych</t>
  </si>
  <si>
    <t>szacunkowa wartość potrzeb finansowych na  zadania inwestycyjne w sferze technicznej w  programach rewitalizacji</t>
  </si>
  <si>
    <t>wskaźnik terenów zamieszkałych na obszarach rewitalizacji
(średnia wg GUS)</t>
  </si>
  <si>
    <t>wartość zadań inwestycyjnych na terenach zamieszkałych w obszarach rewitalizacji</t>
  </si>
  <si>
    <t>luka w finansowaniu 15% w okresie 10 lat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</si>
  <si>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</si>
  <si>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</si>
  <si>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</si>
  <si>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</si>
  <si>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</si>
  <si>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</si>
  <si>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</si>
  <si>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</si>
  <si>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</si>
  <si>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</si>
  <si>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</si>
  <si>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</si>
  <si>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</si>
  <si>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</si>
  <si>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</si>
  <si>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Luka dla województwa wielkopolskiego</t>
  </si>
  <si>
    <t>zachodniopomorskie</t>
  </si>
  <si>
    <t>POLSKA</t>
  </si>
  <si>
    <t>szacunkowy wskaźnik zadań inwestycyjnych w sferze technicznej – 0,2</t>
  </si>
  <si>
    <t>średni wskaźnik terenów zamieszkałych w obszarach rewitalizacji – 0,785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</si>
</sst>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rgb="FF000000"/>
      <name val="Liberation Sans"/>
      <charset val="238"/>
    </font>
    <font>
      <sz val="11"/>
      <color rgb="FF000000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DD7EE"/>
        <bgColor rgb="FFBDD7EE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6">
    <xf numFmtId="0" fontId="0" fillId="0" borderId="0" xfId="0"/>
    <xf numFmtId="0" fontId="14" fillId="0" borderId="0" xfId="0" applyFont="1"/>
    <xf numFmtId="4" fontId="14" fillId="0" borderId="0" xfId="0" applyNumberFormat="1" applyFont="1"/>
    <xf numFmtId="0" fontId="15" fillId="0" borderId="0" xfId="0" applyFont="1"/>
    <xf numFmtId="0" fontId="15" fillId="9" borderId="2" xfId="0" applyFont="1" applyFill="1" applyBorder="1" applyAlignment="1">
      <alignment horizontal="left" vertical="center"/>
    </xf>
    <xf numFmtId="0" fontId="15" fillId="9" borderId="2" xfId="0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/>
    </xf>
    <xf numFmtId="3" fontId="14" fillId="0" borderId="2" xfId="0" applyNumberFormat="1" applyFont="1" applyBorder="1" applyAlignment="1">
      <alignment horizontal="right"/>
    </xf>
    <xf numFmtId="4" fontId="14" fillId="0" borderId="2" xfId="0" applyNumberFormat="1" applyFont="1" applyBorder="1" applyAlignment="1">
      <alignment horizontal="right"/>
    </xf>
    <xf numFmtId="3" fontId="14" fillId="0" borderId="2" xfId="0" applyNumberFormat="1" applyFont="1" applyBorder="1"/>
    <xf numFmtId="3" fontId="15" fillId="10" borderId="2" xfId="0" applyNumberFormat="1" applyFont="1" applyFill="1" applyBorder="1" applyAlignment="1">
      <alignment horizontal="right"/>
    </xf>
    <xf numFmtId="0" fontId="15" fillId="9" borderId="2" xfId="0" applyFont="1" applyFill="1" applyBorder="1" applyAlignment="1">
      <alignment horizontal="left"/>
    </xf>
    <xf numFmtId="3" fontId="15" fillId="9" borderId="2" xfId="0" applyNumberFormat="1" applyFont="1" applyFill="1" applyBorder="1" applyAlignment="1">
      <alignment horizontal="right"/>
    </xf>
    <xf numFmtId="0" fontId="14" fillId="9" borderId="2" xfId="0" applyFont="1" applyFill="1" applyBorder="1" applyAlignment="1">
      <alignment horizontal="right"/>
    </xf>
    <xf numFmtId="0" fontId="14" fillId="0" borderId="0" xfId="0" applyFont="1" applyFill="1"/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(user)" xfId="10"/>
    <cellStyle name="Heading 1" xfId="11"/>
    <cellStyle name="Heading 2" xfId="12"/>
    <cellStyle name="Hyperlink" xfId="13"/>
    <cellStyle name="Neutral" xfId="14"/>
    <cellStyle name="Normalny" xfId="0" builtinId="0" customBuiltin="1"/>
    <cellStyle name="Note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5"/>
  <sheetViews>
    <sheetView tabSelected="1" topLeftCell="A10" workbookViewId="0">
      <selection activeCell="I7" sqref="I7"/>
    </sheetView>
  </sheetViews>
  <sheetFormatPr defaultColWidth="9" defaultRowHeight="12.75"/>
  <cols>
    <col min="1" max="1" width="23.5" style="1" customWidth="1"/>
    <col min="2" max="2" width="18.59765625" style="1" customWidth="1"/>
    <col min="3" max="3" width="21.09765625" style="2" customWidth="1"/>
    <col min="4" max="4" width="16" style="1" customWidth="1"/>
    <col min="5" max="5" width="17.5" style="1" customWidth="1"/>
    <col min="6" max="6" width="15.5" style="1" customWidth="1"/>
    <col min="7" max="1024" width="10.59765625" style="1" customWidth="1"/>
    <col min="1025" max="1025" width="9" customWidth="1"/>
  </cols>
  <sheetData>
    <row r="1" spans="1:9" ht="13.8"/>
    <row r="2" spans="1:9" ht="13.8">
      <c r="A2" s="3" t="s">
        <v>0</v>
      </c>
    </row>
    <row r="3" spans="1:9" ht="13.8">
      <c r="I3" s="15"/>
    </row>
    <row r="4" spans="1:9" ht="87" customHeight="1">
      <c r="A4" s="4" t="s">
        <v>1</v>
      </c>
      <c r="B4" s="5" t="s">
        <v>2</v>
      </c>
      <c r="C4" s="6" t="s">
        <v>3</v>
      </c>
      <c r="D4" s="5" t="s">
        <v>4</v>
      </c>
      <c r="E4" s="5" t="s">
        <v>5</v>
      </c>
      <c r="F4" s="5" t="s">
        <v>6</v>
      </c>
      <c r="I4" s="15"/>
    </row>
    <row r="5" spans="1:9" ht="18.45" customHeight="1">
      <c r="A5" s="7" t="s">
        <v>7</v>
      </c>
      <c r="B5" s="8">
        <v>16462985591</v>
      </c>
      <c r="C5" s="8">
        <f t="shared" ref="C5:C20" si="0">B5*0.2</f>
        <v>3292597118.2000003</v>
      </c>
      <c r="D5" s="9">
        <v>0.83</v>
      </c>
      <c r="E5" s="8">
        <f t="shared" ref="E5:E20" si="1">C5*D5</f>
        <v>2732855608.1059999</v>
      </c>
      <c r="F5" s="8">
        <f t="shared" ref="F5:F20" si="2">E5*0.15</f>
        <v>409928341.2159</v>
      </c>
      <c r="I5" s="15"/>
    </row>
    <row r="6" spans="1:9" ht="18.45" customHeight="1">
      <c r="A6" s="7" t="s">
        <v>8</v>
      </c>
      <c r="B6" s="10">
        <v>4354883666</v>
      </c>
      <c r="C6" s="8">
        <f t="shared" si="0"/>
        <v>870976733.20000005</v>
      </c>
      <c r="D6" s="9">
        <v>0.73</v>
      </c>
      <c r="E6" s="8">
        <f t="shared" si="1"/>
        <v>635813015.23600006</v>
      </c>
      <c r="F6" s="8">
        <f t="shared" si="2"/>
        <v>95371952.285400003</v>
      </c>
      <c r="I6" s="15"/>
    </row>
    <row r="7" spans="1:9" ht="18.45" customHeight="1">
      <c r="A7" s="7" t="s">
        <v>9</v>
      </c>
      <c r="B7" s="8">
        <v>9964909742.3989983</v>
      </c>
      <c r="C7" s="8">
        <f t="shared" si="0"/>
        <v>1992981948.4797997</v>
      </c>
      <c r="D7" s="9">
        <v>0.71</v>
      </c>
      <c r="E7" s="8">
        <f t="shared" si="1"/>
        <v>1415017183.4206576</v>
      </c>
      <c r="F7" s="8">
        <f t="shared" si="2"/>
        <v>212252577.51309863</v>
      </c>
      <c r="I7" s="15"/>
    </row>
    <row r="8" spans="1:9" ht="18.45" customHeight="1">
      <c r="A8" s="7" t="s">
        <v>10</v>
      </c>
      <c r="B8" s="8">
        <v>3997763089.1726699</v>
      </c>
      <c r="C8" s="8">
        <f t="shared" si="0"/>
        <v>799552617.83453405</v>
      </c>
      <c r="D8" s="9">
        <v>0.72</v>
      </c>
      <c r="E8" s="8">
        <f t="shared" si="1"/>
        <v>575677884.84086454</v>
      </c>
      <c r="F8" s="8">
        <f t="shared" si="2"/>
        <v>86351682.726129681</v>
      </c>
      <c r="I8" s="15"/>
    </row>
    <row r="9" spans="1:9" ht="18.45" customHeight="1">
      <c r="A9" s="7" t="s">
        <v>11</v>
      </c>
      <c r="B9" s="8">
        <v>12181525340.152782</v>
      </c>
      <c r="C9" s="8">
        <f t="shared" si="0"/>
        <v>2436305068.0305567</v>
      </c>
      <c r="D9" s="9">
        <v>0.72</v>
      </c>
      <c r="E9" s="8">
        <f t="shared" si="1"/>
        <v>1754139648.9820008</v>
      </c>
      <c r="F9" s="8">
        <f t="shared" si="2"/>
        <v>263120947.34730011</v>
      </c>
      <c r="I9" s="15"/>
    </row>
    <row r="10" spans="1:9" ht="18.45" customHeight="1">
      <c r="A10" s="7" t="s">
        <v>12</v>
      </c>
      <c r="B10" s="8">
        <v>10184034099.167795</v>
      </c>
      <c r="C10" s="8">
        <f t="shared" si="0"/>
        <v>2036806819.833559</v>
      </c>
      <c r="D10" s="9">
        <v>0.86</v>
      </c>
      <c r="E10" s="8">
        <f t="shared" si="1"/>
        <v>1751653865.0568607</v>
      </c>
      <c r="F10" s="8">
        <f t="shared" si="2"/>
        <v>262748079.7585291</v>
      </c>
      <c r="I10" s="15"/>
    </row>
    <row r="11" spans="1:9" ht="18.45" customHeight="1">
      <c r="A11" s="7" t="s">
        <v>13</v>
      </c>
      <c r="B11" s="8">
        <v>15959872849</v>
      </c>
      <c r="C11" s="8">
        <f t="shared" si="0"/>
        <v>3191974569.8000002</v>
      </c>
      <c r="D11" s="9">
        <v>0.8</v>
      </c>
      <c r="E11" s="8">
        <f t="shared" si="1"/>
        <v>2553579655.8400002</v>
      </c>
      <c r="F11" s="8">
        <f t="shared" si="2"/>
        <v>383036948.37599999</v>
      </c>
      <c r="I11" s="15"/>
    </row>
    <row r="12" spans="1:9" ht="18.45" customHeight="1">
      <c r="A12" s="7" t="s">
        <v>14</v>
      </c>
      <c r="B12" s="8">
        <v>3811339603.5666623</v>
      </c>
      <c r="C12" s="8">
        <f t="shared" si="0"/>
        <v>762267920.71333253</v>
      </c>
      <c r="D12" s="9">
        <v>0.68</v>
      </c>
      <c r="E12" s="8">
        <f t="shared" si="1"/>
        <v>518342186.08506614</v>
      </c>
      <c r="F12" s="8">
        <f t="shared" si="2"/>
        <v>77751327.912759915</v>
      </c>
      <c r="I12" s="15"/>
    </row>
    <row r="13" spans="1:9" ht="18.45" customHeight="1">
      <c r="A13" s="7" t="s">
        <v>15</v>
      </c>
      <c r="B13" s="8">
        <v>5428654320.0178957</v>
      </c>
      <c r="C13" s="8">
        <f t="shared" si="0"/>
        <v>1085730864.0035791</v>
      </c>
      <c r="D13" s="9">
        <v>0.79</v>
      </c>
      <c r="E13" s="8">
        <f t="shared" si="1"/>
        <v>857727382.56282759</v>
      </c>
      <c r="F13" s="8">
        <f t="shared" si="2"/>
        <v>128659107.38442414</v>
      </c>
    </row>
    <row r="14" spans="1:9" ht="18.45" customHeight="1">
      <c r="A14" s="7" t="s">
        <v>16</v>
      </c>
      <c r="B14" s="8">
        <v>4464969288.1947365</v>
      </c>
      <c r="C14" s="8">
        <f t="shared" si="0"/>
        <v>892993857.63894737</v>
      </c>
      <c r="D14" s="9">
        <v>0.81</v>
      </c>
      <c r="E14" s="8">
        <f t="shared" si="1"/>
        <v>723325024.68754745</v>
      </c>
      <c r="F14" s="8">
        <f t="shared" si="2"/>
        <v>108498753.70313211</v>
      </c>
    </row>
    <row r="15" spans="1:9" ht="18.45" customHeight="1">
      <c r="A15" s="7" t="s">
        <v>17</v>
      </c>
      <c r="B15" s="8">
        <v>16371784939.064827</v>
      </c>
      <c r="C15" s="8">
        <f t="shared" si="0"/>
        <v>3274356987.8129654</v>
      </c>
      <c r="D15" s="9">
        <v>0.89</v>
      </c>
      <c r="E15" s="8">
        <f t="shared" si="1"/>
        <v>2914177719.1535392</v>
      </c>
      <c r="F15" s="8">
        <f t="shared" si="2"/>
        <v>437126657.87303084</v>
      </c>
    </row>
    <row r="16" spans="1:9" ht="18.45" customHeight="1">
      <c r="A16" s="7" t="s">
        <v>18</v>
      </c>
      <c r="B16" s="8">
        <v>65875866248.58844</v>
      </c>
      <c r="C16" s="8">
        <f t="shared" si="0"/>
        <v>13175173249.71769</v>
      </c>
      <c r="D16" s="9">
        <v>0.84</v>
      </c>
      <c r="E16" s="8">
        <f t="shared" si="1"/>
        <v>11067145529.762859</v>
      </c>
      <c r="F16" s="8">
        <f t="shared" si="2"/>
        <v>1660071829.4644289</v>
      </c>
    </row>
    <row r="17" spans="1:7" ht="18.45" customHeight="1">
      <c r="A17" s="7" t="s">
        <v>19</v>
      </c>
      <c r="B17" s="8">
        <v>9395573071</v>
      </c>
      <c r="C17" s="8">
        <f t="shared" si="0"/>
        <v>1879114614.2</v>
      </c>
      <c r="D17" s="9">
        <v>0.88</v>
      </c>
      <c r="E17" s="8">
        <f t="shared" si="1"/>
        <v>1653620860.4960001</v>
      </c>
      <c r="F17" s="8">
        <f t="shared" si="2"/>
        <v>248043129.07440001</v>
      </c>
    </row>
    <row r="18" spans="1:7" ht="18.45" customHeight="1">
      <c r="A18" s="7" t="s">
        <v>20</v>
      </c>
      <c r="B18" s="8">
        <v>6973825703.6464214</v>
      </c>
      <c r="C18" s="8">
        <f t="shared" si="0"/>
        <v>1394765140.7292843</v>
      </c>
      <c r="D18" s="9">
        <v>0.85</v>
      </c>
      <c r="E18" s="8">
        <f t="shared" si="1"/>
        <v>1185550369.6198916</v>
      </c>
      <c r="F18" s="8">
        <f t="shared" si="2"/>
        <v>177832555.44298375</v>
      </c>
    </row>
    <row r="19" spans="1:7" ht="18.45" customHeight="1">
      <c r="A19" s="7" t="s">
        <v>21</v>
      </c>
      <c r="B19" s="8">
        <v>22739969852.311913</v>
      </c>
      <c r="C19" s="8">
        <f t="shared" si="0"/>
        <v>4547993970.4623823</v>
      </c>
      <c r="D19" s="9">
        <v>0.78</v>
      </c>
      <c r="E19" s="8">
        <f t="shared" si="1"/>
        <v>3547435296.9606586</v>
      </c>
      <c r="F19" s="11">
        <f t="shared" si="2"/>
        <v>532115294.54409873</v>
      </c>
      <c r="G19" s="3" t="s">
        <v>22</v>
      </c>
    </row>
    <row r="20" spans="1:7" ht="18.45" customHeight="1">
      <c r="A20" s="7" t="s">
        <v>23</v>
      </c>
      <c r="B20" s="8">
        <v>45669382616.86676</v>
      </c>
      <c r="C20" s="8">
        <f t="shared" si="0"/>
        <v>9133876523.3733521</v>
      </c>
      <c r="D20" s="9">
        <v>0.67</v>
      </c>
      <c r="E20" s="8">
        <f t="shared" si="1"/>
        <v>6119697270.6601467</v>
      </c>
      <c r="F20" s="8">
        <f t="shared" si="2"/>
        <v>917954590.59902203</v>
      </c>
    </row>
    <row r="21" spans="1:7" ht="18.45" customHeight="1">
      <c r="A21" s="12" t="s">
        <v>24</v>
      </c>
      <c r="B21" s="13">
        <f>SUM(B5:B20)</f>
        <v>253837340020.1499</v>
      </c>
      <c r="C21" s="13">
        <f>B21*0.6</f>
        <v>152302404012.08994</v>
      </c>
      <c r="D21" s="14"/>
      <c r="E21" s="13">
        <f>SUM(E5:E20)</f>
        <v>40005758501.470917</v>
      </c>
      <c r="F21" s="13">
        <f>SUM(F5:F20)</f>
        <v>6000863775.2206383</v>
      </c>
    </row>
    <row r="22" spans="1:7" ht="13.8"/>
    <row r="23" spans="1:7" ht="13.8"/>
    <row r="24" spans="1:7" ht="13.8">
      <c r="A24" s="1" t="s">
        <v>25</v>
      </c>
    </row>
    <row r="25" spans="1:7" ht="13.8">
      <c r="A25" s="1" t="s">
        <v>26</v>
      </c>
    </row>
  </sheetData>
  <pageMargins left="0" right="0" top="0.39370078740157505" bottom="0.39370078740157505" header="0" footer="0"/>
  <pageSetup paperSize="0" fitToWidth="0" fitToHeight="0" orientation="portrait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Reviewer</cp:lastModifiedBy>
  <cp:revision>4</cp:revision>
  <dcterms:created xsi:type="dcterms:W3CDTF">2017-10-20T23:41:04Z</dcterms:created>
  <dcterms:modified xsi:type="dcterms:W3CDTF">2021-03-12T19:41:48Z</dcterms:modified>
</cp:coreProperties>
</file>